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60" windowWidth="15480" windowHeight="8580" activeTab="0"/>
  </bookViews>
  <sheets>
    <sheet name="Resultat 2015 pr 30.04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<sst xmlns="http://schemas.openxmlformats.org/spreadsheetml/2006/main" count="42" uniqueCount="41">
  <si>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Inntekter</t>
  </si>
  <si>
    <t>Regnskap</t>
  </si>
  <si>
    <t>Kostnader</t>
  </si>
  <si>
    <t>SUM</t>
  </si>
  <si>
    <t>Sum</t>
  </si>
  <si>
    <t>Kontonr.</t>
  </si>
  <si>
    <t>Beskrivelse</t>
  </si>
  <si>
    <t>Samlet</t>
  </si>
  <si>
    <t>Resultat</t>
  </si>
  <si>
    <t>Avvik ift budsjett 2006</t>
  </si>
  <si>
    <t>Premiering av faglig prestasjon</t>
  </si>
  <si>
    <t>2 - 1</t>
  </si>
  <si>
    <t>Medlemskontingent</t>
  </si>
  <si>
    <t>Bank</t>
  </si>
  <si>
    <t>Egenkapital</t>
  </si>
  <si>
    <t>Poster fra</t>
  </si>
  <si>
    <t>balansen:</t>
  </si>
  <si>
    <t>Renter/purregebyr</t>
  </si>
  <si>
    <t>Ikke fakturert regnskapshonorar</t>
  </si>
  <si>
    <t>Annen kortsiktig gjeld</t>
  </si>
  <si>
    <t>Deltakerbidrag, møter</t>
  </si>
  <si>
    <t>Styre-/årsmøtesekretariat</t>
  </si>
  <si>
    <t>Regnskapsføring</t>
  </si>
  <si>
    <t>Sekretær, nøkkeltall/benchmarking</t>
  </si>
  <si>
    <t>Vedlikehold, nettsiden</t>
  </si>
  <si>
    <t>Diverse driftskostnader</t>
  </si>
  <si>
    <t>Møtekostnader</t>
  </si>
  <si>
    <t>Sekretær, faggrupper/møter etc.</t>
  </si>
  <si>
    <t>Benchmarking - Utviklingsprosjektet</t>
  </si>
  <si>
    <t>Rest/Avvik</t>
  </si>
  <si>
    <t>samtlige avsetninger er reversert</t>
  </si>
  <si>
    <t>Økte med kr 253 675 siden årsskiftet</t>
  </si>
  <si>
    <t>Redusert med årets underskudd</t>
  </si>
  <si>
    <t>Årshonoraret, kr. 35.000 inkl mva. faktureres i juni</t>
  </si>
  <si>
    <t>Fakturert i slutten av april med forfall for de fleste 19. mai</t>
  </si>
  <si>
    <t>5 er ikke fakturert i påvente av rett faktureringsadresse/referanse</t>
  </si>
  <si>
    <t>ØKONOMIRAPPORT PR 30. APRIL 2015</t>
  </si>
  <si>
    <t>43 av 48 medlemmer er til nå fakturert, 1 av disse har meldt seg ut</t>
  </si>
  <si>
    <t xml:space="preserve">Budsjett </t>
  </si>
  <si>
    <t xml:space="preserve">Ikke-utbetalte masteroppgavepremier for 2013 og -14  </t>
  </si>
  <si>
    <t>(2 x NOK 15 000,- ) + årets beløp er budsjettert i post 2.11.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</si>
</sst>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NOK&quot;#,##0_);\(&quot;NOK&quot;#,##0\)"/>
    <numFmt numFmtId="165" formatCode="&quot;NOK&quot;#,##0_);[Red]\(&quot;NOK&quot;#,##0\)"/>
    <numFmt numFmtId="166" formatCode="&quot;NOK&quot;#,##0.00_);\(&quot;NOK&quot;#,##0.00\)"/>
    <numFmt numFmtId="167" formatCode="&quot;NOK&quot;#,##0.00_);[Red]\(&quot;NOK&quot;#,##0.00\)"/>
    <numFmt numFmtId="168" formatCode="_(&quot;NOK&quot;* #,##0_);_(&quot;NOK&quot;* \(#,##0\);_(&quot;NOK&quot;* &quot;-&quot;_);_(@_)"/>
    <numFmt numFmtId="169" formatCode="_(* #,##0_);_(* \(#,##0\);_(* &quot;-&quot;_);_(@_)"/>
    <numFmt numFmtId="170" formatCode="_(&quot;NOK&quot;* #,##0.00_);_(&quot;NOK&quot;* \(#,##0.00\);_(&quot;NOK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.0_);[Red]\(#,##0.0\)"/>
    <numFmt numFmtId="179" formatCode="_ * #,##0.0_ ;_ * \-#,##0.0_ ;_ * &quot;-&quot;??_ ;_ @_ "/>
    <numFmt numFmtId="180" formatCode="_ * #,##0_ ;_ * \-#,##0_ ;_ * &quot;-&quot;??_ ;_ @_ "/>
    <numFmt numFmtId="181" formatCode="0_);[Red]\(0\)"/>
    <numFmt numFmtId="182" formatCode="[$-409]dddd\,\ mmmm\ dd\,\ yyyy"/>
    <numFmt numFmtId="183" formatCode="#,##0_ ;[Red]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12"/>
      <color indexed="6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42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7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3" fontId="0" fillId="34" borderId="22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3" fillId="33" borderId="23" xfId="42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4" fillId="33" borderId="21" xfId="42" applyNumberFormat="1" applyFont="1" applyFill="1" applyBorder="1" applyAlignment="1">
      <alignment/>
    </xf>
    <xf numFmtId="3" fontId="2" fillId="34" borderId="24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35" borderId="22" xfId="0" applyNumberFormat="1" applyFill="1" applyBorder="1" applyAlignment="1">
      <alignment/>
    </xf>
    <xf numFmtId="38" fontId="3" fillId="0" borderId="23" xfId="42" applyNumberFormat="1" applyFont="1" applyFill="1" applyBorder="1" applyAlignment="1">
      <alignment/>
    </xf>
    <xf numFmtId="38" fontId="10" fillId="0" borderId="21" xfId="42" applyNumberFormat="1" applyFont="1" applyFill="1" applyBorder="1" applyAlignment="1">
      <alignment/>
    </xf>
    <xf numFmtId="180" fontId="0" fillId="36" borderId="25" xfId="42" applyNumberFormat="1" applyFont="1" applyFill="1" applyBorder="1" applyAlignment="1">
      <alignment/>
    </xf>
    <xf numFmtId="180" fontId="0" fillId="0" borderId="22" xfId="42" applyNumberFormat="1" applyFont="1" applyFill="1" applyBorder="1" applyAlignment="1">
      <alignment/>
    </xf>
    <xf numFmtId="180" fontId="0" fillId="0" borderId="22" xfId="42" applyNumberFormat="1" applyFont="1" applyFill="1" applyBorder="1" applyAlignment="1">
      <alignment/>
    </xf>
    <xf numFmtId="180" fontId="0" fillId="36" borderId="25" xfId="42" applyNumberFormat="1" applyFont="1" applyFill="1" applyBorder="1" applyAlignment="1">
      <alignment/>
    </xf>
    <xf numFmtId="180" fontId="2" fillId="0" borderId="23" xfId="42" applyNumberFormat="1" applyFont="1" applyFill="1" applyBorder="1" applyAlignment="1">
      <alignment/>
    </xf>
    <xf numFmtId="180" fontId="2" fillId="36" borderId="26" xfId="42" applyNumberFormat="1" applyFont="1" applyFill="1" applyBorder="1" applyAlignment="1">
      <alignment/>
    </xf>
    <xf numFmtId="180" fontId="5" fillId="0" borderId="27" xfId="42" applyNumberFormat="1" applyFont="1" applyFill="1" applyBorder="1" applyAlignment="1">
      <alignment/>
    </xf>
    <xf numFmtId="180" fontId="5" fillId="36" borderId="28" xfId="42" applyNumberFormat="1" applyFont="1" applyFill="1" applyBorder="1" applyAlignment="1">
      <alignment/>
    </xf>
    <xf numFmtId="38" fontId="0" fillId="0" borderId="22" xfId="42" applyNumberFormat="1" applyFont="1" applyFill="1" applyBorder="1" applyAlignment="1">
      <alignment/>
    </xf>
    <xf numFmtId="38" fontId="2" fillId="0" borderId="23" xfId="42" applyNumberFormat="1" applyFont="1" applyFill="1" applyBorder="1" applyAlignment="1">
      <alignment/>
    </xf>
    <xf numFmtId="38" fontId="5" fillId="0" borderId="27" xfId="42" applyNumberFormat="1" applyFont="1" applyFill="1" applyBorder="1" applyAlignment="1">
      <alignment/>
    </xf>
    <xf numFmtId="3" fontId="11" fillId="35" borderId="24" xfId="0" applyNumberFormat="1" applyFont="1" applyFill="1" applyBorder="1" applyAlignment="1">
      <alignment horizontal="center" wrapText="1"/>
    </xf>
    <xf numFmtId="49" fontId="11" fillId="35" borderId="24" xfId="0" applyNumberFormat="1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/>
    </xf>
    <xf numFmtId="3" fontId="0" fillId="34" borderId="25" xfId="0" applyNumberFormat="1" applyFill="1" applyBorder="1" applyAlignment="1">
      <alignment horizontal="center" vertical="center"/>
    </xf>
    <xf numFmtId="0" fontId="46" fillId="34" borderId="29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183" fontId="0" fillId="0" borderId="22" xfId="42" applyNumberFormat="1" applyFont="1" applyFill="1" applyBorder="1" applyAlignment="1">
      <alignment/>
    </xf>
    <xf numFmtId="38" fontId="10" fillId="37" borderId="21" xfId="42" applyNumberFormat="1" applyFont="1" applyFill="1" applyBorder="1" applyAlignment="1">
      <alignment/>
    </xf>
    <xf numFmtId="180" fontId="47" fillId="0" borderId="21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view="pageLayout" zoomScaleSheetLayoutView="100" workbookViewId="0" topLeftCell="A4">
      <selection activeCell="G32" sqref="G32"/>
    </sheetView>
  </sheetViews>
  <sheetFormatPr defaultColWidth="11.421875" defaultRowHeight="12.75"/>
  <cols>
    <col min="1" max="1" width="11.421875" style="0" customWidth="1"/>
    <col min="2" max="2" width="30.7109375" style="0" customWidth="1"/>
    <col min="3" max="3" width="14.28125" style="3" hidden="1" customWidth="1"/>
    <col min="4" max="5" width="14.28125" style="3" customWidth="1"/>
    <col min="6" max="6" width="13.28125" style="26" customWidth="1"/>
    <col min="7" max="7" width="44.421875" style="3" customWidth="1"/>
    <col min="8" max="8" width="16.28125" style="0" bestFit="1" customWidth="1"/>
    <col min="9" max="9" width="12.57421875" style="0" customWidth="1"/>
  </cols>
  <sheetData>
    <row r="1" spans="1:7" ht="15.75" thickBot="1">
      <c r="A1" s="1" t="s">
        <v>36</v>
      </c>
      <c r="C1"/>
      <c r="D1"/>
      <c r="E1"/>
      <c r="G1"/>
    </row>
    <row r="2" spans="3:8" ht="13.5" thickBot="1">
      <c r="C2" s="18">
        <v>2006</v>
      </c>
      <c r="D2" s="57">
        <v>2015</v>
      </c>
      <c r="E2" s="27">
        <v>2015</v>
      </c>
      <c r="F2" s="18">
        <v>2015</v>
      </c>
      <c r="G2" s="33"/>
      <c r="H2" s="4"/>
    </row>
    <row r="3" spans="1:8" ht="13.5" thickBot="1">
      <c r="A3" s="8" t="s">
        <v>5</v>
      </c>
      <c r="B3" s="9" t="s">
        <v>6</v>
      </c>
      <c r="C3" s="19"/>
      <c r="D3" s="58" t="s">
        <v>38</v>
      </c>
      <c r="E3" s="28" t="s">
        <v>1</v>
      </c>
      <c r="F3" s="19" t="s">
        <v>29</v>
      </c>
      <c r="G3" s="34"/>
      <c r="H3" s="4"/>
    </row>
    <row r="4" spans="1:8" ht="25.5">
      <c r="A4" s="10"/>
      <c r="B4" s="6"/>
      <c r="C4" s="25" t="s">
        <v>9</v>
      </c>
      <c r="D4" s="62">
        <v>1</v>
      </c>
      <c r="E4" s="55">
        <v>2</v>
      </c>
      <c r="F4" s="56" t="s">
        <v>11</v>
      </c>
      <c r="G4" s="59"/>
      <c r="H4" s="4"/>
    </row>
    <row r="5" spans="1:8" ht="12.75">
      <c r="A5" s="11" t="s">
        <v>0</v>
      </c>
      <c r="B5" s="5"/>
      <c r="C5" s="20"/>
      <c r="D5" s="61"/>
      <c r="E5" s="41"/>
      <c r="F5" s="41"/>
      <c r="G5" s="35"/>
      <c r="H5" s="4"/>
    </row>
    <row r="6" spans="1:8" ht="12">
      <c r="A6" s="12">
        <v>1.01</v>
      </c>
      <c r="B6" s="5" t="s">
        <v>12</v>
      </c>
      <c r="C6" s="21" t="e">
        <f>#REF!-#REF!</f>
        <v>#REF!</v>
      </c>
      <c r="D6" s="44">
        <v>690000</v>
      </c>
      <c r="E6" s="45">
        <v>0</v>
      </c>
      <c r="F6" s="65">
        <f>SUM(E6-D6)</f>
        <v>-690000</v>
      </c>
      <c r="G6" s="64" t="s">
        <v>37</v>
      </c>
      <c r="H6" s="36"/>
    </row>
    <row r="7" spans="1:8" ht="12">
      <c r="A7" s="12">
        <v>1.02</v>
      </c>
      <c r="B7" s="40" t="s">
        <v>20</v>
      </c>
      <c r="C7" s="21" t="e">
        <f>#REF!-#REF!</f>
        <v>#REF!</v>
      </c>
      <c r="D7" s="44">
        <f>40*3000+30*2500</f>
        <v>195000</v>
      </c>
      <c r="E7" s="45">
        <v>0</v>
      </c>
      <c r="F7" s="65">
        <f>SUM(E7-D7)</f>
        <v>-195000</v>
      </c>
      <c r="G7" s="3" t="s">
        <v>35</v>
      </c>
      <c r="H7" s="37"/>
    </row>
    <row r="8" spans="1:8" ht="12">
      <c r="A8" s="12">
        <v>1.05</v>
      </c>
      <c r="B8" s="5" t="s">
        <v>17</v>
      </c>
      <c r="C8" s="21" t="e">
        <f>#REF!-#REF!</f>
        <v>#REF!</v>
      </c>
      <c r="D8" s="44">
        <v>400</v>
      </c>
      <c r="E8" s="45">
        <v>93.53</v>
      </c>
      <c r="F8" s="65">
        <f>SUM(E8-D8)</f>
        <v>-306.47</v>
      </c>
      <c r="H8" s="4"/>
    </row>
    <row r="9" spans="1:8" ht="12.75">
      <c r="A9" s="13">
        <v>1</v>
      </c>
      <c r="B9" s="7" t="s">
        <v>4</v>
      </c>
      <c r="C9" s="22" t="e">
        <f>SUM(C6:C8)</f>
        <v>#REF!</v>
      </c>
      <c r="D9" s="49">
        <f>SUM(D6:D8)</f>
        <v>885400</v>
      </c>
      <c r="E9" s="48">
        <f>SUM(E6:E8)</f>
        <v>93.53</v>
      </c>
      <c r="F9" s="42">
        <f>SUM(E9-D9)</f>
        <v>-885306.47</v>
      </c>
      <c r="H9" s="4"/>
    </row>
    <row r="10" spans="1:8" ht="12">
      <c r="A10" s="12"/>
      <c r="B10" s="5"/>
      <c r="C10" s="21"/>
      <c r="D10" s="47"/>
      <c r="E10" s="45"/>
      <c r="F10" s="52"/>
      <c r="G10" s="35"/>
      <c r="H10" s="4"/>
    </row>
    <row r="11" spans="1:8" ht="12.75">
      <c r="A11" s="11" t="s">
        <v>2</v>
      </c>
      <c r="B11" s="5"/>
      <c r="C11" s="21"/>
      <c r="D11" s="47"/>
      <c r="E11" s="45"/>
      <c r="F11" s="52"/>
      <c r="G11" s="35"/>
      <c r="H11" s="4"/>
    </row>
    <row r="12" spans="1:8" ht="12">
      <c r="A12" s="12">
        <v>2.01</v>
      </c>
      <c r="B12" s="40" t="s">
        <v>21</v>
      </c>
      <c r="C12" s="21" t="e">
        <f>#REF!-#REF!</f>
        <v>#REF!</v>
      </c>
      <c r="D12" s="44">
        <v>75000</v>
      </c>
      <c r="E12" s="45">
        <v>17772</v>
      </c>
      <c r="F12" s="65">
        <f>+D12-E12</f>
        <v>57228</v>
      </c>
      <c r="H12" s="4"/>
    </row>
    <row r="13" spans="1:8" ht="12">
      <c r="A13" s="12">
        <v>2.02</v>
      </c>
      <c r="B13" s="40" t="s">
        <v>22</v>
      </c>
      <c r="C13" s="21" t="e">
        <f>#REF!-#REF!</f>
        <v>#REF!</v>
      </c>
      <c r="D13" s="44">
        <v>35000</v>
      </c>
      <c r="E13" s="45">
        <v>0</v>
      </c>
      <c r="F13" s="65">
        <f aca="true" t="shared" si="0" ref="F13:F20">+D13-E13</f>
        <v>35000</v>
      </c>
      <c r="G13" s="64" t="s">
        <v>33</v>
      </c>
      <c r="H13" s="4"/>
    </row>
    <row r="14" spans="1:8" ht="12">
      <c r="A14" s="12">
        <v>2.03</v>
      </c>
      <c r="B14" s="40" t="s">
        <v>23</v>
      </c>
      <c r="C14" s="21" t="e">
        <f>#REF!-#REF!</f>
        <v>#REF!</v>
      </c>
      <c r="D14" s="44">
        <v>235000</v>
      </c>
      <c r="E14" s="45">
        <v>0</v>
      </c>
      <c r="F14" s="65">
        <f t="shared" si="0"/>
        <v>235000</v>
      </c>
      <c r="H14" s="4"/>
    </row>
    <row r="15" spans="1:8" ht="12">
      <c r="A15" s="12">
        <v>2.04</v>
      </c>
      <c r="B15" s="40" t="s">
        <v>24</v>
      </c>
      <c r="C15" s="21" t="e">
        <f>#REF!-#REF!</f>
        <v>#REF!</v>
      </c>
      <c r="D15" s="44">
        <v>16000</v>
      </c>
      <c r="E15" s="46">
        <v>4000</v>
      </c>
      <c r="F15" s="65">
        <f t="shared" si="0"/>
        <v>12000</v>
      </c>
      <c r="H15" s="38"/>
    </row>
    <row r="16" spans="1:8" ht="12">
      <c r="A16" s="12">
        <v>2.05</v>
      </c>
      <c r="B16" s="5" t="s">
        <v>25</v>
      </c>
      <c r="C16" s="21" t="e">
        <f>#REF!-#REF!</f>
        <v>#REF!</v>
      </c>
      <c r="D16" s="44">
        <v>55000</v>
      </c>
      <c r="E16" s="45">
        <v>8446</v>
      </c>
      <c r="F16" s="65">
        <f t="shared" si="0"/>
        <v>46554</v>
      </c>
      <c r="H16" s="4"/>
    </row>
    <row r="17" spans="1:8" ht="12">
      <c r="A17" s="12">
        <v>2.07</v>
      </c>
      <c r="B17" s="40" t="s">
        <v>26</v>
      </c>
      <c r="C17" s="21" t="e">
        <f>#REF!-#REF!</f>
        <v>#REF!</v>
      </c>
      <c r="D17" s="44">
        <f>40*2500+30*2000</f>
        <v>160000</v>
      </c>
      <c r="E17" s="45">
        <v>0</v>
      </c>
      <c r="F17" s="65">
        <f t="shared" si="0"/>
        <v>160000</v>
      </c>
      <c r="H17" s="4"/>
    </row>
    <row r="18" spans="1:8" ht="12">
      <c r="A18" s="12">
        <v>2.09</v>
      </c>
      <c r="B18" s="5" t="s">
        <v>27</v>
      </c>
      <c r="C18" s="21" t="e">
        <f>#REF!-#REF!</f>
        <v>#REF!</v>
      </c>
      <c r="D18" s="44">
        <v>260000</v>
      </c>
      <c r="E18" s="45">
        <v>48422</v>
      </c>
      <c r="F18" s="65">
        <f t="shared" si="0"/>
        <v>211578</v>
      </c>
      <c r="H18" s="38"/>
    </row>
    <row r="19" spans="1:8" ht="12">
      <c r="A19" s="13">
        <v>2.11</v>
      </c>
      <c r="B19" s="5" t="s">
        <v>10</v>
      </c>
      <c r="C19" s="21"/>
      <c r="D19" s="44">
        <v>45000</v>
      </c>
      <c r="E19" s="45">
        <v>0</v>
      </c>
      <c r="F19" s="65">
        <f t="shared" si="0"/>
        <v>45000</v>
      </c>
      <c r="H19" s="4"/>
    </row>
    <row r="20" spans="1:8" ht="12">
      <c r="A20" s="13">
        <v>2.12</v>
      </c>
      <c r="B20" s="5" t="s">
        <v>28</v>
      </c>
      <c r="C20" s="21"/>
      <c r="D20" s="44">
        <v>60000</v>
      </c>
      <c r="E20" s="45">
        <v>1800</v>
      </c>
      <c r="F20" s="65">
        <f t="shared" si="0"/>
        <v>58200</v>
      </c>
      <c r="H20" s="4"/>
    </row>
    <row r="21" spans="1:8" ht="12.75">
      <c r="A21" s="14">
        <v>2</v>
      </c>
      <c r="B21" s="7" t="s">
        <v>3</v>
      </c>
      <c r="C21" s="23" t="e">
        <f>SUM(C12:C18)</f>
        <v>#REF!</v>
      </c>
      <c r="D21" s="49">
        <f>SUM(D11:D20)</f>
        <v>941000</v>
      </c>
      <c r="E21" s="48">
        <f>SUM(E11:E20)</f>
        <v>80440</v>
      </c>
      <c r="F21" s="53">
        <f>SUM(D21-E21)</f>
        <v>860560</v>
      </c>
      <c r="H21" s="4"/>
    </row>
    <row r="22" spans="1:8" ht="13.5" thickBot="1">
      <c r="A22" s="15" t="s">
        <v>7</v>
      </c>
      <c r="B22" s="4"/>
      <c r="C22" s="32"/>
      <c r="D22" s="51"/>
      <c r="E22" s="50"/>
      <c r="F22" s="54"/>
      <c r="G22" s="39"/>
      <c r="H22" s="4"/>
    </row>
    <row r="23" spans="1:8" ht="16.5" thickBot="1" thickTop="1">
      <c r="A23" s="16">
        <v>3</v>
      </c>
      <c r="B23" s="17" t="s">
        <v>8</v>
      </c>
      <c r="C23" s="24" t="e">
        <f>C9-C21</f>
        <v>#REF!</v>
      </c>
      <c r="D23" s="66">
        <f>SUM(D9-D21)</f>
        <v>-55600</v>
      </c>
      <c r="E23" s="67">
        <f>E9-E21</f>
        <v>-80346.47</v>
      </c>
      <c r="F23" s="43">
        <f>SUM(E23-D23)</f>
        <v>-24746.47</v>
      </c>
      <c r="H23" s="4"/>
    </row>
    <row r="24" spans="3:8" ht="12">
      <c r="C24" s="2"/>
      <c r="D24" s="2"/>
      <c r="E24" s="2"/>
      <c r="G24" s="2"/>
      <c r="H24" s="4"/>
    </row>
    <row r="25" spans="1:8" ht="12">
      <c r="A25" t="s">
        <v>15</v>
      </c>
      <c r="F25" s="31"/>
      <c r="H25" s="29"/>
    </row>
    <row r="26" spans="1:8" ht="12">
      <c r="A26" t="s">
        <v>16</v>
      </c>
      <c r="B26" t="s">
        <v>13</v>
      </c>
      <c r="E26" s="60">
        <v>186390.75</v>
      </c>
      <c r="G26" s="3" t="s">
        <v>31</v>
      </c>
      <c r="H26" s="30"/>
    </row>
    <row r="27" spans="2:8" ht="12">
      <c r="B27" t="s">
        <v>12</v>
      </c>
      <c r="E27" s="60">
        <v>0</v>
      </c>
      <c r="G27" s="3" t="s">
        <v>34</v>
      </c>
      <c r="H27" s="30"/>
    </row>
    <row r="28" spans="5:8" ht="12">
      <c r="E28" s="60"/>
      <c r="H28" s="30"/>
    </row>
    <row r="29" spans="2:8" ht="12">
      <c r="B29" t="s">
        <v>14</v>
      </c>
      <c r="E29" s="60">
        <f>236830+E23</f>
        <v>156483.53</v>
      </c>
      <c r="G29" s="3" t="s">
        <v>32</v>
      </c>
      <c r="H29" s="30"/>
    </row>
    <row r="30" spans="2:7" ht="12">
      <c r="B30" s="63" t="s">
        <v>18</v>
      </c>
      <c r="E30" s="60">
        <v>0</v>
      </c>
      <c r="G30" s="64" t="s">
        <v>30</v>
      </c>
    </row>
    <row r="31" spans="2:7" ht="12">
      <c r="B31" s="63" t="s">
        <v>19</v>
      </c>
      <c r="E31" s="60">
        <v>0</v>
      </c>
      <c r="G31" s="3" t="s">
        <v>39</v>
      </c>
    </row>
    <row r="32" spans="2:7" ht="12">
      <c r="B32" s="63"/>
      <c r="E32" s="60"/>
      <c r="G32" s="64" t="s">
        <v>40</v>
      </c>
    </row>
  </sheetData>
  <sheetProtection/>
  <printOptions/>
  <pageMargins left="0.9055118110236221" right="0.6692913385826772" top="1.0236220472440944" bottom="0.6299212598425197" header="0.35433070866141736" footer="0.2362204724409449"/>
  <pageSetup fitToHeight="1" fitToWidth="1" horizontalDpi="600" verticalDpi="600" orientation="landscape" paperSize="9" r:id="rId1"/>
  <headerFooter alignWithMargins="0">
    <oddHeader>&amp;C&amp;18Norsk Nettverk for Næringseiendom - Regnskap
</oddHeader>
    <oddFooter>&amp;CJIL,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NFN</dc:title>
  <dc:subject/>
  <dc:creator>NRK</dc:creator>
  <cp:keywords>busdjett</cp:keywords>
  <dc:description/>
  <cp:lastModifiedBy>Olav Egil Sæbøe</cp:lastModifiedBy>
  <cp:lastPrinted>2015-05-06T16:47:14Z</cp:lastPrinted>
  <dcterms:created xsi:type="dcterms:W3CDTF">2003-04-07T08:38:05Z</dcterms:created>
  <dcterms:modified xsi:type="dcterms:W3CDTF">2015-05-08T07:32:56Z</dcterms:modified>
  <cp:category>budsjett</cp:category>
  <cp:version/>
  <cp:contentType/>
  <cp:contentStatus/>
</cp:coreProperties>
</file>