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60" windowWidth="15480" windowHeight="8580" activeTab="0"/>
  </bookViews>
  <sheets>
    <sheet name="Resultat 2015 pr 31.12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<sst xmlns="http://schemas.openxmlformats.org/spreadsheetml/2006/main" count="40" uniqueCount="39">
  <si>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Inntekter</t>
  </si>
  <si>
    <t>Regnskap</t>
  </si>
  <si>
    <t>Kostnader</t>
  </si>
  <si>
    <t>SUM</t>
  </si>
  <si>
    <t>Sum</t>
  </si>
  <si>
    <t>Kontonr.</t>
  </si>
  <si>
    <t>Beskrivelse</t>
  </si>
  <si>
    <t>Samlet</t>
  </si>
  <si>
    <t>Resultat</t>
  </si>
  <si>
    <t>Avvik ift budsjett 2006</t>
  </si>
  <si>
    <t>Premiering av faglig prestasjon</t>
  </si>
  <si>
    <t>2 - 1</t>
  </si>
  <si>
    <t>Medlemskontingent</t>
  </si>
  <si>
    <t>Bank</t>
  </si>
  <si>
    <t>Egenkapital</t>
  </si>
  <si>
    <t>Poster fra</t>
  </si>
  <si>
    <t>balansen:</t>
  </si>
  <si>
    <t>Renter/purregebyr</t>
  </si>
  <si>
    <t>Styreseminar/EuroFM 2013</t>
  </si>
  <si>
    <t>Årsbudsjett</t>
  </si>
  <si>
    <t>Annen kortsiktig gjeld</t>
  </si>
  <si>
    <t>Deltakerbidrag, møter</t>
  </si>
  <si>
    <t>Styre-/årsmøtesekretariat</t>
  </si>
  <si>
    <t>Regnskapsføring</t>
  </si>
  <si>
    <t>Sekretær, nøkkeltall/benchmarking</t>
  </si>
  <si>
    <t>Vedlikehold, nettsiden</t>
  </si>
  <si>
    <t>Diverse driftskostnader</t>
  </si>
  <si>
    <t>Møtekostnader</t>
  </si>
  <si>
    <t>Sekretær, faggrupper/møter etc.</t>
  </si>
  <si>
    <t>Benchmarking - Utviklingsprosjektet</t>
  </si>
  <si>
    <t>Rest/Avvik</t>
  </si>
  <si>
    <t>47 medlemmer har blitt fakturert (de 2 som har meldt seg ut har fått kreditnota).</t>
  </si>
  <si>
    <t>REGNSKAP PR 31. DESEMBER 2015</t>
  </si>
  <si>
    <t>Deltakerbidrag Temamøtet i Trondheim</t>
  </si>
  <si>
    <t>Revidert ned fra 45.000 som følge av feilbudsjettering- sammenblanding av skyldig beløp for 2013 og 2014</t>
  </si>
  <si>
    <t>Nøkkeltallsmøtet  2. september + Temadagene 4.-5.november</t>
  </si>
  <si>
    <t>Nøkkeltallsmøtet 2. september + Temadagene 4. og 5. november</t>
  </si>
  <si>
    <t>Entra Eiendom har fremdeles ikke betalt. Purret 2ggr. Hva gjør vi?</t>
  </si>
  <si>
    <t>Departementenes Service og Sikkerhetsorg + Halliburton ikke betalt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</si>
</sst>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#,##0_);\(&quot;NOK&quot;#,##0\)"/>
    <numFmt numFmtId="165" formatCode="&quot;NOK&quot;#,##0_);[Red]\(&quot;NOK&quot;#,##0\)"/>
    <numFmt numFmtId="166" formatCode="&quot;NOK&quot;#,##0.00_);\(&quot;NOK&quot;#,##0.00\)"/>
    <numFmt numFmtId="167" formatCode="&quot;NOK&quot;#,##0.00_);[Red]\(&quot;NOK&quot;#,##0.00\)"/>
    <numFmt numFmtId="168" formatCode="_(&quot;NOK&quot;* #,##0_);_(&quot;NOK&quot;* \(#,##0\);_(&quot;NOK&quot;* &quot;-&quot;_);_(@_)"/>
    <numFmt numFmtId="169" formatCode="_(* #,##0_);_(* \(#,##0\);_(* &quot;-&quot;_);_(@_)"/>
    <numFmt numFmtId="170" formatCode="_(&quot;NOK&quot;* #,##0.00_);_(&quot;NOK&quot;* \(#,##0.00\);_(&quot;NOK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_);[Red]\(#,##0.0\)"/>
    <numFmt numFmtId="179" formatCode="_ * #,##0.0_ ;_ * \-#,##0.0_ ;_ * &quot;-&quot;??_ ;_ @_ "/>
    <numFmt numFmtId="180" formatCode="_ * #,##0_ ;_ * \-#,##0_ ;_ * &quot;-&quot;??_ ;_ @_ "/>
    <numFmt numFmtId="181" formatCode="0_);[Red]\(0\)"/>
    <numFmt numFmtId="182" formatCode="[$-409]dddd\,\ mmmm\ dd\,\ yyyy"/>
    <numFmt numFmtId="183" formatCode="#,##0_ ;[Red]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3" fillId="33" borderId="23" xfId="42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4" fillId="33" borderId="21" xfId="42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34" borderId="2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5" borderId="22" xfId="0" applyNumberFormat="1" applyFill="1" applyBorder="1" applyAlignment="1">
      <alignment/>
    </xf>
    <xf numFmtId="38" fontId="3" fillId="0" borderId="23" xfId="42" applyNumberFormat="1" applyFont="1" applyFill="1" applyBorder="1" applyAlignment="1">
      <alignment/>
    </xf>
    <xf numFmtId="38" fontId="10" fillId="0" borderId="21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3" fillId="0" borderId="23" xfId="42" applyNumberFormat="1" applyFont="1" applyFill="1" applyBorder="1" applyAlignment="1">
      <alignment/>
    </xf>
    <xf numFmtId="180" fontId="0" fillId="36" borderId="26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36" borderId="27" xfId="42" applyNumberFormat="1" applyFont="1" applyFill="1" applyBorder="1" applyAlignment="1">
      <alignment/>
    </xf>
    <xf numFmtId="180" fontId="2" fillId="0" borderId="23" xfId="42" applyNumberFormat="1" applyFont="1" applyFill="1" applyBorder="1" applyAlignment="1">
      <alignment/>
    </xf>
    <xf numFmtId="180" fontId="2" fillId="36" borderId="26" xfId="42" applyNumberFormat="1" applyFont="1" applyFill="1" applyBorder="1" applyAlignment="1">
      <alignment/>
    </xf>
    <xf numFmtId="180" fontId="5" fillId="0" borderId="28" xfId="42" applyNumberFormat="1" applyFont="1" applyFill="1" applyBorder="1" applyAlignment="1">
      <alignment/>
    </xf>
    <xf numFmtId="180" fontId="5" fillId="36" borderId="29" xfId="42" applyNumberFormat="1" applyFont="1" applyFill="1" applyBorder="1" applyAlignment="1">
      <alignment/>
    </xf>
    <xf numFmtId="180" fontId="10" fillId="0" borderId="21" xfId="42" applyNumberFormat="1" applyFont="1" applyFill="1" applyBorder="1" applyAlignment="1">
      <alignment/>
    </xf>
    <xf numFmtId="38" fontId="0" fillId="0" borderId="22" xfId="42" applyNumberFormat="1" applyFont="1" applyFill="1" applyBorder="1" applyAlignment="1">
      <alignment/>
    </xf>
    <xf numFmtId="38" fontId="2" fillId="0" borderId="23" xfId="42" applyNumberFormat="1" applyFont="1" applyFill="1" applyBorder="1" applyAlignment="1">
      <alignment/>
    </xf>
    <xf numFmtId="38" fontId="5" fillId="0" borderId="28" xfId="42" applyNumberFormat="1" applyFont="1" applyFill="1" applyBorder="1" applyAlignment="1">
      <alignment/>
    </xf>
    <xf numFmtId="3" fontId="11" fillId="35" borderId="24" xfId="0" applyNumberFormat="1" applyFont="1" applyFill="1" applyBorder="1" applyAlignment="1">
      <alignment horizontal="center" wrapText="1"/>
    </xf>
    <xf numFmtId="49" fontId="11" fillId="35" borderId="24" xfId="0" applyNumberFormat="1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0" fillId="34" borderId="25" xfId="0" applyNumberFormat="1" applyFill="1" applyBorder="1" applyAlignment="1">
      <alignment horizontal="center" vertical="center"/>
    </xf>
    <xf numFmtId="0" fontId="49" fillId="34" borderId="3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83" fontId="0" fillId="0" borderId="22" xfId="42" applyNumberFormat="1" applyFont="1" applyFill="1" applyBorder="1" applyAlignment="1">
      <alignment/>
    </xf>
    <xf numFmtId="38" fontId="10" fillId="37" borderId="21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zoomScaleSheetLayoutView="100" workbookViewId="0" topLeftCell="A7">
      <selection activeCell="G15" sqref="G15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3" hidden="1" customWidth="1"/>
    <col min="4" max="5" width="14.28125" style="3" customWidth="1"/>
    <col min="6" max="6" width="13.28125" style="27" customWidth="1"/>
    <col min="7" max="7" width="44.421875" style="3" customWidth="1"/>
    <col min="8" max="8" width="16.28125" style="0" bestFit="1" customWidth="1"/>
    <col min="9" max="9" width="12.57421875" style="0" customWidth="1"/>
  </cols>
  <sheetData>
    <row r="1" spans="1:7" ht="15.75" thickBot="1">
      <c r="A1" s="1" t="s">
        <v>32</v>
      </c>
      <c r="C1"/>
      <c r="D1"/>
      <c r="E1"/>
      <c r="G1"/>
    </row>
    <row r="2" spans="3:8" ht="13.5" thickBot="1">
      <c r="C2" s="18">
        <v>2006</v>
      </c>
      <c r="D2" s="62">
        <v>2015</v>
      </c>
      <c r="E2" s="28">
        <v>2015</v>
      </c>
      <c r="F2" s="18">
        <v>2015</v>
      </c>
      <c r="G2" s="34"/>
      <c r="H2" s="4"/>
    </row>
    <row r="3" spans="1:8" ht="13.5" thickBot="1">
      <c r="A3" s="8" t="s">
        <v>5</v>
      </c>
      <c r="B3" s="9" t="s">
        <v>6</v>
      </c>
      <c r="C3" s="19"/>
      <c r="D3" s="63" t="s">
        <v>19</v>
      </c>
      <c r="E3" s="29" t="s">
        <v>1</v>
      </c>
      <c r="F3" s="19" t="s">
        <v>30</v>
      </c>
      <c r="G3" s="35"/>
      <c r="H3" s="4"/>
    </row>
    <row r="4" spans="1:8" ht="25.5">
      <c r="A4" s="10"/>
      <c r="B4" s="6"/>
      <c r="C4" s="26" t="s">
        <v>9</v>
      </c>
      <c r="D4" s="68">
        <v>1</v>
      </c>
      <c r="E4" s="60">
        <v>2</v>
      </c>
      <c r="F4" s="61" t="s">
        <v>11</v>
      </c>
      <c r="G4" s="65"/>
      <c r="H4" s="4"/>
    </row>
    <row r="5" spans="1:8" ht="12.75">
      <c r="A5" s="11" t="s">
        <v>0</v>
      </c>
      <c r="B5" s="5"/>
      <c r="C5" s="20"/>
      <c r="D5" s="67"/>
      <c r="E5" s="42"/>
      <c r="F5" s="42"/>
      <c r="G5" s="36"/>
      <c r="H5" s="4"/>
    </row>
    <row r="6" spans="1:8" ht="20.25">
      <c r="A6" s="12">
        <v>1.01</v>
      </c>
      <c r="B6" s="5" t="s">
        <v>12</v>
      </c>
      <c r="C6" s="21" t="e">
        <f>#REF!-#REF!</f>
        <v>#REF!</v>
      </c>
      <c r="D6" s="45">
        <v>690000</v>
      </c>
      <c r="E6" s="46">
        <v>705000</v>
      </c>
      <c r="F6" s="71">
        <f>SUM(E6-D6)</f>
        <v>15000</v>
      </c>
      <c r="G6" s="70" t="s">
        <v>31</v>
      </c>
      <c r="H6" s="37"/>
    </row>
    <row r="7" spans="1:8" ht="12">
      <c r="A7" s="12">
        <v>1.02</v>
      </c>
      <c r="B7" s="41" t="s">
        <v>21</v>
      </c>
      <c r="C7" s="21" t="e">
        <f>#REF!-#REF!</f>
        <v>#REF!</v>
      </c>
      <c r="D7" s="45">
        <v>195000</v>
      </c>
      <c r="E7" s="46">
        <v>115450</v>
      </c>
      <c r="F7" s="71">
        <f>SUM(E7-D7)</f>
        <v>-79550</v>
      </c>
      <c r="G7" s="3" t="s">
        <v>36</v>
      </c>
      <c r="H7" s="38"/>
    </row>
    <row r="8" spans="1:8" ht="12">
      <c r="A8" s="12">
        <v>1.05</v>
      </c>
      <c r="B8" s="5" t="s">
        <v>17</v>
      </c>
      <c r="C8" s="21" t="e">
        <f>#REF!-#REF!</f>
        <v>#REF!</v>
      </c>
      <c r="D8" s="45">
        <v>400</v>
      </c>
      <c r="E8" s="46">
        <v>504.01</v>
      </c>
      <c r="F8" s="71">
        <f>SUM(E8-D8)</f>
        <v>104.00999999999999</v>
      </c>
      <c r="H8" s="4"/>
    </row>
    <row r="9" spans="1:8" ht="12.75">
      <c r="A9" s="13">
        <v>1</v>
      </c>
      <c r="B9" s="7" t="s">
        <v>4</v>
      </c>
      <c r="C9" s="22" t="e">
        <f>SUM(C6:C8)</f>
        <v>#REF!</v>
      </c>
      <c r="D9" s="49">
        <f>SUM(D6:D8)</f>
        <v>885400</v>
      </c>
      <c r="E9" s="48">
        <f>SUM(E6:E8)</f>
        <v>820954.01</v>
      </c>
      <c r="F9" s="43">
        <f>SUM(E9-D9)</f>
        <v>-64445.98999999999</v>
      </c>
      <c r="H9" s="4"/>
    </row>
    <row r="10" spans="1:8" ht="12">
      <c r="A10" s="12"/>
      <c r="B10" s="5"/>
      <c r="C10" s="21"/>
      <c r="D10" s="50"/>
      <c r="E10" s="46"/>
      <c r="F10" s="57"/>
      <c r="G10" s="36"/>
      <c r="H10" s="4"/>
    </row>
    <row r="11" spans="1:8" ht="12.75">
      <c r="A11" s="11" t="s">
        <v>2</v>
      </c>
      <c r="B11" s="5"/>
      <c r="C11" s="21"/>
      <c r="D11" s="50"/>
      <c r="E11" s="46"/>
      <c r="F11" s="57"/>
      <c r="G11" s="36"/>
      <c r="H11" s="4"/>
    </row>
    <row r="12" spans="1:8" ht="12">
      <c r="A12" s="12">
        <v>2.01</v>
      </c>
      <c r="B12" s="41" t="s">
        <v>22</v>
      </c>
      <c r="C12" s="21" t="e">
        <f>#REF!-#REF!</f>
        <v>#REF!</v>
      </c>
      <c r="D12" s="45">
        <v>75000</v>
      </c>
      <c r="E12" s="46">
        <f>47831+27169.9</f>
        <v>75000.9</v>
      </c>
      <c r="F12" s="71">
        <f>+D12-E12</f>
        <v>-0.8999999999941792</v>
      </c>
      <c r="H12" s="4"/>
    </row>
    <row r="13" spans="1:8" ht="12">
      <c r="A13" s="12">
        <v>2.02</v>
      </c>
      <c r="B13" s="41" t="s">
        <v>23</v>
      </c>
      <c r="C13" s="21" t="e">
        <f>#REF!-#REF!</f>
        <v>#REF!</v>
      </c>
      <c r="D13" s="45">
        <v>35000</v>
      </c>
      <c r="E13" s="46">
        <v>35000</v>
      </c>
      <c r="F13" s="71">
        <f aca="true" t="shared" si="0" ref="F13:F21">+D13-E13</f>
        <v>0</v>
      </c>
      <c r="G13" s="70"/>
      <c r="H13" s="4"/>
    </row>
    <row r="14" spans="1:8" ht="12">
      <c r="A14" s="12">
        <v>2.03</v>
      </c>
      <c r="B14" s="41" t="s">
        <v>24</v>
      </c>
      <c r="C14" s="21" t="e">
        <f>#REF!-#REF!</f>
        <v>#REF!</v>
      </c>
      <c r="D14" s="45">
        <v>235000</v>
      </c>
      <c r="E14" s="46">
        <v>235000</v>
      </c>
      <c r="F14" s="71">
        <f t="shared" si="0"/>
        <v>0</v>
      </c>
      <c r="H14" s="4"/>
    </row>
    <row r="15" spans="1:8" ht="12">
      <c r="A15" s="12">
        <v>2.04</v>
      </c>
      <c r="B15" s="41" t="s">
        <v>25</v>
      </c>
      <c r="C15" s="21" t="e">
        <f>#REF!-#REF!</f>
        <v>#REF!</v>
      </c>
      <c r="D15" s="45">
        <v>16000</v>
      </c>
      <c r="E15" s="47">
        <v>16000</v>
      </c>
      <c r="F15" s="71">
        <f t="shared" si="0"/>
        <v>0</v>
      </c>
      <c r="H15" s="39"/>
    </row>
    <row r="16" spans="1:8" ht="12">
      <c r="A16" s="12">
        <v>2.05</v>
      </c>
      <c r="B16" s="5" t="s">
        <v>26</v>
      </c>
      <c r="C16" s="21" t="e">
        <f>#REF!-#REF!</f>
        <v>#REF!</v>
      </c>
      <c r="D16" s="45">
        <v>55000</v>
      </c>
      <c r="E16" s="46">
        <v>28110</v>
      </c>
      <c r="F16" s="71">
        <f t="shared" si="0"/>
        <v>26890</v>
      </c>
      <c r="H16" s="4"/>
    </row>
    <row r="17" spans="1:8" ht="12">
      <c r="A17" s="12">
        <v>2.07</v>
      </c>
      <c r="B17" s="41" t="s">
        <v>27</v>
      </c>
      <c r="C17" s="21" t="e">
        <f>#REF!-#REF!</f>
        <v>#REF!</v>
      </c>
      <c r="D17" s="45">
        <v>160000</v>
      </c>
      <c r="E17" s="46">
        <v>90456</v>
      </c>
      <c r="F17" s="71">
        <f t="shared" si="0"/>
        <v>69544</v>
      </c>
      <c r="G17" s="3" t="s">
        <v>35</v>
      </c>
      <c r="H17" s="4"/>
    </row>
    <row r="18" spans="1:8" ht="12">
      <c r="A18" s="12">
        <v>2.09</v>
      </c>
      <c r="B18" s="5" t="s">
        <v>28</v>
      </c>
      <c r="C18" s="21" t="e">
        <f>#REF!-#REF!</f>
        <v>#REF!</v>
      </c>
      <c r="D18" s="45">
        <v>260000</v>
      </c>
      <c r="E18" s="46">
        <f>219641+40359</f>
        <v>260000</v>
      </c>
      <c r="F18" s="71">
        <f t="shared" si="0"/>
        <v>0</v>
      </c>
      <c r="H18" s="39"/>
    </row>
    <row r="19" spans="1:8" ht="20.25">
      <c r="A19" s="13">
        <v>2.11</v>
      </c>
      <c r="B19" s="5" t="s">
        <v>10</v>
      </c>
      <c r="C19" s="21"/>
      <c r="D19" s="45">
        <f>45000-30000</f>
        <v>15000</v>
      </c>
      <c r="E19" s="46">
        <v>15000</v>
      </c>
      <c r="F19" s="71">
        <f t="shared" si="0"/>
        <v>0</v>
      </c>
      <c r="G19" s="70" t="s">
        <v>34</v>
      </c>
      <c r="H19" s="4"/>
    </row>
    <row r="20" spans="1:8" ht="12">
      <c r="A20" s="13">
        <v>2.12</v>
      </c>
      <c r="B20" s="5" t="s">
        <v>29</v>
      </c>
      <c r="C20" s="21"/>
      <c r="D20" s="45">
        <v>60000</v>
      </c>
      <c r="E20" s="46">
        <v>46445</v>
      </c>
      <c r="F20" s="71">
        <f t="shared" si="0"/>
        <v>13555</v>
      </c>
      <c r="H20" s="4"/>
    </row>
    <row r="21" spans="1:8" ht="12">
      <c r="A21" s="13">
        <v>2.13</v>
      </c>
      <c r="B21" s="64" t="s">
        <v>18</v>
      </c>
      <c r="C21" s="21"/>
      <c r="D21" s="51">
        <v>0</v>
      </c>
      <c r="E21" s="46">
        <v>0</v>
      </c>
      <c r="F21" s="71">
        <f t="shared" si="0"/>
        <v>0</v>
      </c>
      <c r="H21" s="4"/>
    </row>
    <row r="22" spans="1:8" ht="12.75">
      <c r="A22" s="14">
        <v>2</v>
      </c>
      <c r="B22" s="7" t="s">
        <v>3</v>
      </c>
      <c r="C22" s="23" t="e">
        <f>SUM(C12:C18)</f>
        <v>#REF!</v>
      </c>
      <c r="D22" s="53">
        <f>SUM(D12:D21)</f>
        <v>911000</v>
      </c>
      <c r="E22" s="52">
        <f>SUM(E11:E21)</f>
        <v>801011.9</v>
      </c>
      <c r="F22" s="58">
        <f>SUM(D22-E22)</f>
        <v>109988.09999999998</v>
      </c>
      <c r="H22" s="4"/>
    </row>
    <row r="23" spans="1:8" ht="13.5" thickBot="1">
      <c r="A23" s="15" t="s">
        <v>7</v>
      </c>
      <c r="B23" s="4"/>
      <c r="C23" s="33"/>
      <c r="D23" s="55"/>
      <c r="E23" s="54"/>
      <c r="F23" s="59"/>
      <c r="G23" s="40"/>
      <c r="H23" s="4"/>
    </row>
    <row r="24" spans="1:8" ht="16.5" thickBot="1" thickTop="1">
      <c r="A24" s="16">
        <v>3</v>
      </c>
      <c r="B24" s="17" t="s">
        <v>8</v>
      </c>
      <c r="C24" s="24" t="e">
        <f>C9-C22</f>
        <v>#REF!</v>
      </c>
      <c r="D24" s="72">
        <f>D9-D22</f>
        <v>-25600</v>
      </c>
      <c r="E24" s="56">
        <f>E9-E22</f>
        <v>19942.109999999986</v>
      </c>
      <c r="F24" s="44">
        <f>SUM(E24-D24)</f>
        <v>45542.109999999986</v>
      </c>
      <c r="H24" s="4"/>
    </row>
    <row r="25" spans="3:8" ht="12">
      <c r="C25" s="2"/>
      <c r="D25" s="2"/>
      <c r="E25" s="2"/>
      <c r="G25" s="2"/>
      <c r="H25" s="30"/>
    </row>
    <row r="26" spans="1:8" ht="12.75">
      <c r="A26" s="25"/>
      <c r="F26" s="32"/>
      <c r="H26" s="31"/>
    </row>
    <row r="27" spans="1:8" ht="12">
      <c r="A27" t="s">
        <v>15</v>
      </c>
      <c r="F27" s="32"/>
      <c r="H27" s="31"/>
    </row>
    <row r="28" spans="1:8" ht="12">
      <c r="A28" t="s">
        <v>16</v>
      </c>
      <c r="B28" t="s">
        <v>13</v>
      </c>
      <c r="E28" s="66">
        <v>237322.35</v>
      </c>
      <c r="H28" s="31"/>
    </row>
    <row r="29" spans="2:8" ht="12">
      <c r="B29" t="s">
        <v>12</v>
      </c>
      <c r="E29" s="66">
        <v>15000</v>
      </c>
      <c r="G29" s="3" t="s">
        <v>37</v>
      </c>
      <c r="H29" s="31"/>
    </row>
    <row r="30" spans="2:7" ht="12">
      <c r="B30" t="s">
        <v>33</v>
      </c>
      <c r="E30" s="66">
        <v>4450</v>
      </c>
      <c r="G30" s="3" t="s">
        <v>38</v>
      </c>
    </row>
    <row r="31" ht="12">
      <c r="E31" s="66"/>
    </row>
    <row r="32" spans="2:5" ht="12">
      <c r="B32" t="s">
        <v>14</v>
      </c>
      <c r="E32" s="66">
        <f>236830+E24</f>
        <v>256772.11</v>
      </c>
    </row>
    <row r="33" spans="2:5" ht="12">
      <c r="B33" s="69" t="s">
        <v>20</v>
      </c>
      <c r="E33" s="66">
        <v>0</v>
      </c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600" verticalDpi="600" orientation="landscape" paperSize="9" r:id="rId1"/>
  <headerFooter alignWithMargins="0">
    <oddHeader>&amp;C&amp;18Norsk Nettverk for Næringseiendom - Regnskap
</oddHeader>
    <oddFooter>&amp;CJIL,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2016-01-14T13:25:01Z</cp:lastPrinted>
  <dcterms:created xsi:type="dcterms:W3CDTF">2003-04-07T08:38:05Z</dcterms:created>
  <dcterms:modified xsi:type="dcterms:W3CDTF">2016-01-24T10:43:09Z</dcterms:modified>
  <cp:category>budsjett</cp:category>
  <cp:version/>
  <cp:contentType/>
  <cp:contentStatus/>
</cp:coreProperties>
</file>